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ime Allocation" sheetId="1" state="visible" r:id="rId3"/>
    <sheet name="Why &amp; How to Use"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<sst xmlns="http://schemas.openxmlformats.org/spreadsheetml/2006/main" count="226" uniqueCount="137">
  <si>
    <t xml:space="preserve">Time Allocation Template — Customer Onboarding</t>
  </si>
  <si>
    <t xml:space="preserve">Legend:</t>
  </si>
  <si>
    <t xml:space="preserve">Yellow = input to edit    Blue text = editable assumption    Grey row = phase subtotal    See "Why &amp; How to Use" tab for guidance</t>
  </si>
  <si>
    <t xml:space="preserve">Assumptions</t>
  </si>
  <si>
    <t xml:space="preserve">Hourly Rate ($)</t>
  </si>
  <si>
    <t xml:space="preserve">Onboarding Duration (weeks)</t>
  </si>
  <si>
    <t xml:space="preserve">Customers Onboarded / Month</t>
  </si>
  <si>
    <t xml:space="preserve">Phase</t>
  </si>
  <si>
    <t xml:space="preserve">Step / Task</t>
  </si>
  <si>
    <t xml:space="preserve">Owner / Role</t>
  </si>
  <si>
    <t xml:space="preserve">Frequency</t>
  </si>
  <si>
    <t xml:space="preserve">Hrs per
Occurrence</t>
  </si>
  <si>
    <t xml:space="preserve"># of
Occurrences</t>
  </si>
  <si>
    <t xml:space="preserve">Total Hours
per Customer</t>
  </si>
  <si>
    <t xml:space="preserve">% of
Total Time</t>
  </si>
  <si>
    <t xml:space="preserve">Tool / System</t>
  </si>
  <si>
    <t xml:space="preserve">Automation
Potential</t>
  </si>
  <si>
    <t xml:space="preserve">Dependency
(needs to happen first)</t>
  </si>
  <si>
    <t xml:space="preserve">Cost per
Customer</t>
  </si>
  <si>
    <t xml:space="preserve">Notes</t>
  </si>
  <si>
    <t xml:space="preserve">Pre-boarding Setup</t>
  </si>
  <si>
    <t xml:space="preserve">Create internal items (Slack channel, Google Drive folder)</t>
  </si>
  <si>
    <t xml:space="preserve">CS Ops</t>
  </si>
  <si>
    <t xml:space="preserve">One-time</t>
  </si>
  <si>
    <t xml:space="preserve">Slack, Google Drive</t>
  </si>
  <si>
    <t xml:space="preserve">High</t>
  </si>
  <si>
    <t xml:space="preserve">Signed contract received</t>
  </si>
  <si>
    <t xml:space="preserve">Sales to CS handoff meeting (set up by sales)</t>
  </si>
  <si>
    <t xml:space="preserve">CSM</t>
  </si>
  <si>
    <t xml:space="preserve">Zoom, CRM</t>
  </si>
  <si>
    <t xml:space="preserve">Low</t>
  </si>
  <si>
    <t xml:space="preserve">Deal closed in CRM</t>
  </si>
  <si>
    <t xml:space="preserve">Sales schedules; CS attends</t>
  </si>
  <si>
    <t xml:space="preserve">Phase Subtotal</t>
  </si>
  <si>
    <t xml:space="preserve">Kickoff</t>
  </si>
  <si>
    <t xml:space="preserve">Create kickoff deck and distribute for team updates (send to brokers for approval)</t>
  </si>
  <si>
    <t xml:space="preserve">Slides/Deck tool</t>
  </si>
  <si>
    <t xml:space="preserve">Medium</t>
  </si>
  <si>
    <t xml:space="preserve">Handoff meeting complete</t>
  </si>
  <si>
    <t xml:space="preserve">Loop in brokers for sign-off</t>
  </si>
  <si>
    <t xml:space="preserve">Create ongoing notes doc</t>
  </si>
  <si>
    <t xml:space="preserve">Google Docs</t>
  </si>
  <si>
    <t xml:space="preserve">Kickoff deck created</t>
  </si>
  <si>
    <t xml:space="preserve">Conduct kickoff meeting</t>
  </si>
  <si>
    <t xml:space="preserve">Zoom</t>
  </si>
  <si>
    <t xml:space="preserve">Deck approved</t>
  </si>
  <si>
    <t xml:space="preserve">Send kickoff meeting follow up notes</t>
  </si>
  <si>
    <t xml:space="preserve">Email, Google Docs</t>
  </si>
  <si>
    <t xml:space="preserve">Kickoff meeting held</t>
  </si>
  <si>
    <t xml:space="preserve">Implementation</t>
  </si>
  <si>
    <t xml:space="preserve">Conduct weekly client meetings (agenda, notes, follow ups)</t>
  </si>
  <si>
    <t xml:space="preserve">Weekly</t>
  </si>
  <si>
    <t xml:space="preserve">Kickoff complete</t>
  </si>
  <si>
    <t xml:space="preserve">1 hr/week across onboarding duration</t>
  </si>
  <si>
    <t xml:space="preserve">Create and update project plan</t>
  </si>
  <si>
    <t xml:space="preserve">Project mgmt tool</t>
  </si>
  <si>
    <t xml:space="preserve">Updated most weeks, not every week</t>
  </si>
  <si>
    <t xml:space="preserve">Data file in house (spec calls, follow ups, Q&amp;A)</t>
  </si>
  <si>
    <t xml:space="preserve">Implementation Eng</t>
  </si>
  <si>
    <t xml:space="preserve">Internal data platform</t>
  </si>
  <si>
    <t xml:space="preserve">Customer data received</t>
  </si>
  <si>
    <t xml:space="preserve">Internal ticket (create, track, follow up)</t>
  </si>
  <si>
    <t xml:space="preserve">Jira/Ticketing</t>
  </si>
  <si>
    <t xml:space="preserve">Data file started</t>
  </si>
  <si>
    <t xml:space="preserve">Call with internal billing team</t>
  </si>
  <si>
    <t xml:space="preserve">Contract terms confirmed</t>
  </si>
  <si>
    <t xml:space="preserve">Create customer in system setup</t>
  </si>
  <si>
    <t xml:space="preserve">Internal admin system</t>
  </si>
  <si>
    <t xml:space="preserve">Ticket created</t>
  </si>
  <si>
    <t xml:space="preserve">Ensure sFTP setup completion</t>
  </si>
  <si>
    <t xml:space="preserve">sFTP</t>
  </si>
  <si>
    <t xml:space="preserve">Customer created in system</t>
  </si>
  <si>
    <t xml:space="preserve">Training &amp; Testing</t>
  </si>
  <si>
    <t xml:space="preserve">Reporting call with customer</t>
  </si>
  <si>
    <t xml:space="preserve">Zoom, Reporting tool</t>
  </si>
  <si>
    <t xml:space="preserve">sFTP setup complete</t>
  </si>
  <si>
    <t xml:space="preserve">Test marketing/billing system</t>
  </si>
  <si>
    <t xml:space="preserve">Billing platform</t>
  </si>
  <si>
    <t xml:space="preserve">System setup complete</t>
  </si>
  <si>
    <t xml:space="preserve">Customer system training</t>
  </si>
  <si>
    <t xml:space="preserve">Zoom, LMS</t>
  </si>
  <si>
    <t xml:space="preserve">Testing complete</t>
  </si>
  <si>
    <t xml:space="preserve">Member test</t>
  </si>
  <si>
    <t xml:space="preserve">Internal test environment</t>
  </si>
  <si>
    <t xml:space="preserve">Training scheduled</t>
  </si>
  <si>
    <t xml:space="preserve">Launch</t>
  </si>
  <si>
    <t xml:space="preserve">Product team to review setup</t>
  </si>
  <si>
    <t xml:space="preserve">Product</t>
  </si>
  <si>
    <t xml:space="preserve">Member test passed</t>
  </si>
  <si>
    <t xml:space="preserve">Final launch readiness review</t>
  </si>
  <si>
    <t xml:space="preserve">Checklist / Project mgmt tool</t>
  </si>
  <si>
    <t xml:space="preserve">Product review passed</t>
  </si>
  <si>
    <t xml:space="preserve">Handoff</t>
  </si>
  <si>
    <t xml:space="preserve">Onboarding to CSM handoff (notes, meetings)</t>
  </si>
  <si>
    <t xml:space="preserve">Google Docs, Zoom</t>
  </si>
  <si>
    <t xml:space="preserve">Launch complete</t>
  </si>
  <si>
    <t xml:space="preserve">Ongoing / Other</t>
  </si>
  <si>
    <t xml:space="preserve">Internal meetings/email/Slack to solve problems, develop solutions</t>
  </si>
  <si>
    <t xml:space="preserve">Per Customer</t>
  </si>
  <si>
    <t xml:space="preserve">Slack, Email</t>
  </si>
  <si>
    <t xml:space="preserve">N/A — spans whole project</t>
  </si>
  <si>
    <t xml:space="preserve">External / other (one-off correspondence with clients, consultants, vendors)</t>
  </si>
  <si>
    <t xml:space="preserve">Email</t>
  </si>
  <si>
    <t xml:space="preserve">GRAND TOTAL</t>
  </si>
  <si>
    <t xml:space="preserve">Total time and cost per customer onboarded</t>
  </si>
  <si>
    <t xml:space="preserve">Capacity Planning</t>
  </si>
  <si>
    <t xml:space="preserve">Hours per Customer</t>
  </si>
  <si>
    <t xml:space="preserve">Monthly Hours Needed</t>
  </si>
  <si>
    <t xml:space="preserve">FTEs Needed (160 hrs/mo)</t>
  </si>
  <si>
    <t xml:space="preserve">Monthly Cost</t>
  </si>
  <si>
    <t xml:space="preserve">How to use this template: update the yellow input cells with your own steps, owners, hours, and occurrences. Blue text marks assumptions to confirm (hourly rate, onboarding duration, customer volume). Automation Potential and Dependency columns help you spot where to invest in tooling and where handoffs create bottlenecks. Everything else recalculates automatically. See the "Why &amp; How to Use" tab for the business cases this template supports.</t>
  </si>
  <si>
    <t xml:space="preserve">Why &amp; How to Use This Template</t>
  </si>
  <si>
    <t xml:space="preserve">A time allocation template breaks a repeatable process (like onboarding one customer) into every step, who owns it, how long it takes, and how often it happens. Once that's mapped, hours and cost per customer fall out as formulas instead of guesses.</t>
  </si>
  <si>
    <t xml:space="preserve">Use case</t>
  </si>
  <si>
    <t xml:space="preserve">Why this template helps</t>
  </si>
  <si>
    <t xml:space="preserve">Pricing &amp; quoting</t>
  </si>
  <si>
    <t xml:space="preserve">Cost per customer (Total Hours × Hourly Rate) tells you the true delivery cost behind an onboarding fee, so you don't price below cost.</t>
  </si>
  <si>
    <t xml:space="preserve">Headcount &amp; capacity planning</t>
  </si>
  <si>
    <t xml:space="preserve">Hours per customer × customers per month converts pipeline into FTEs needed, so you can hire ahead of a sales push instead of reacting to it.</t>
  </si>
  <si>
    <t xml:space="preserve">Justifying a hire or a tool purchase to leadership</t>
  </si>
  <si>
    <t xml:space="preserve">A phase level subtotal ($ and hours) turns "we're slammed" into a specific number leadership can act on.</t>
  </si>
  <si>
    <t xml:space="preserve">Spotting automation opportunities</t>
  </si>
  <si>
    <t xml:space="preserve">The Automation Potential column flags high-effort, low-complexity steps (data entry, notifications, ticket creation) that are good candidates to automate first.</t>
  </si>
  <si>
    <t xml:space="preserve">Finding process bottlenecks</t>
  </si>
  <si>
    <t xml:space="preserve">The Dependency column shows what has to finish before each step starts, surfacing handoffs that stall the whole timeline.</t>
  </si>
  <si>
    <t xml:space="preserve">Comparing teams or segments</t>
  </si>
  <si>
    <t xml:space="preserve">Duplicate the tab per team, segment, or customer tier (SMB vs Enterprise) to see where onboarding is heavier and why.</t>
  </si>
  <si>
    <t xml:space="preserve">Benchmarking over time</t>
  </si>
  <si>
    <t xml:space="preserve">Save a dated copy each quarter. A rising Hours per Customer number is an early signal that process, not headcount, needs attention.</t>
  </si>
  <si>
    <t xml:space="preserve">Onboarding new CS/Implementation hires</t>
  </si>
  <si>
    <t xml:space="preserve">The Step, Owner, and Tool columns double as a checklist and system list for someone new to the role.</t>
  </si>
  <si>
    <t xml:space="preserve">How to fill it in</t>
  </si>
  <si>
    <t xml:space="preserve">1. Set your Assumptions (hourly rate, onboarding duration, customers per month) at the top of the Time Allocation tab.</t>
  </si>
  <si>
    <t xml:space="preserve">2. List every step in the process in the order it happens, grouped into phases.</t>
  </si>
  <si>
    <t xml:space="preserve">3. Enter Hours per Occurrence and # of Occurrences for each step — most steps happen once; recurring ones (weekly meetings, updates) get real occurrence counts.</t>
  </si>
  <si>
    <t xml:space="preserve">4. Tag Owner, Tool/System, Automation Potential, and Dependency for each step so the sheet doubles as a process map, not just a time log.</t>
  </si>
  <si>
    <t xml:space="preserve">5. Check the Grand Total and Capacity Planning section — that's your real cost and staffing picture per customer.</t>
  </si>
</sst>
</file>

<file path=xl/styles.xml><?xml version="1.0" encoding="utf-8"?>
<styleSheet xmlns="http://schemas.openxmlformats.org/spreadsheetml/2006/main">
  <numFmts count="6">
    <numFmt numFmtId="164" formatCode="General"/>
    <numFmt numFmtId="165" formatCode="\$#,##0"/>
    <numFmt numFmtId="166" formatCode="0.0"/>
    <numFmt numFmtId="167" formatCode="0"/>
    <numFmt numFmtId="168" formatCode="0.0%"/>
    <numFmt numFmtId="169" formatCode="0.00"/>
  </numFmts>
  <fonts count="17">
    <font>
      <sz val="11"/>
      <color theme="1"/>
      <name val="Calibri"/>
      <family val="2"/>
      <charset val="1"/>
    </font>
    <font>
      <sz val="10"/>
      <name val="Arial"/>
      <family val="0"/>
    </font>
    <font>
      <sz val="10"/>
      <name val="Arial"/>
      <family val="0"/>
    </font>
    <font>
      <sz val="10"/>
      <name val="Arial"/>
      <family val="0"/>
    </font>
    <font>
      <b val="true"/>
      <sz val="16"/>
      <name val="Montserrat"/>
      <family val="0"/>
      <charset val="1"/>
    </font>
    <font>
      <b val="true"/>
      <i val="true"/>
      <sz val="9"/>
      <name val="Montserrat"/>
      <family val="0"/>
      <charset val="1"/>
    </font>
    <font>
      <i val="true"/>
      <sz val="9"/>
      <name val="Montserrat"/>
      <family val="0"/>
      <charset val="1"/>
    </font>
    <font>
      <b val="true"/>
      <sz val="11"/>
      <name val="Montserrat"/>
      <family val="0"/>
      <charset val="1"/>
    </font>
    <font>
      <sz val="10"/>
      <name val="Montserrat"/>
      <family val="0"/>
      <charset val="1"/>
    </font>
    <font>
      <sz val="10"/>
      <color rgb="FF0000FF"/>
      <name val="Montserrat"/>
      <family val="0"/>
      <charset val="1"/>
    </font>
    <font>
      <b val="true"/>
      <sz val="9"/>
      <name val="Montserrat"/>
      <family val="0"/>
      <charset val="1"/>
    </font>
    <font>
      <i val="true"/>
      <sz val="8"/>
      <color rgb="FF808080"/>
      <name val="Montserrat"/>
      <family val="0"/>
      <charset val="1"/>
    </font>
    <font>
      <sz val="9"/>
      <name val="Montserrat"/>
      <family val="0"/>
      <charset val="1"/>
    </font>
    <font>
      <sz val="9"/>
      <color rgb="FF0000FF"/>
      <name val="Montserrat"/>
      <family val="0"/>
      <charset val="1"/>
    </font>
    <font>
      <sz val="8"/>
      <name val="Montserrat"/>
      <family val="0"/>
      <charset val="1"/>
    </font>
    <font>
      <i val="true"/>
      <sz val="8"/>
      <name val="Montserrat"/>
      <family val="0"/>
      <charset val="1"/>
    </font>
    <font>
      <b val="true"/>
      <sz val="10"/>
      <name val="Montserrat"/>
      <family val="0"/>
      <charset val="1"/>
    </font>
  </fonts>
  <fills count="6">
    <fill>
      <patternFill patternType="none"/>
    </fill>
    <fill>
      <patternFill patternType="gray125"/>
    </fill>
    <fill>
      <patternFill patternType="solid">
        <fgColor rgb="FFFFF2CC"/>
        <bgColor rgb="FFE7E6E6"/>
      </patternFill>
    </fill>
    <fill>
      <patternFill patternType="solid">
        <fgColor rgb="FFD9D9D9"/>
        <bgColor rgb="FFE7E6E6"/>
      </patternFill>
    </fill>
    <fill>
      <patternFill patternType="solid">
        <fgColor rgb="FFE7E6E6"/>
        <bgColor rgb="FFD9D9D9"/>
      </patternFill>
    </fill>
    <fill>
      <patternFill patternType="solid">
        <fgColor rgb="FFBFBFBF"/>
        <bgColor rgb="FFD9D9D9"/>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5" fontId="9" fillId="2" borderId="0" xfId="0" applyFont="true" applyBorder="false" applyAlignment="false" applyProtection="false">
      <alignment horizontal="general" vertical="bottom" textRotation="0" wrapText="false" indent="0" shrinkToFit="false"/>
      <protection locked="true" hidden="false"/>
    </xf>
    <xf numFmtId="164" fontId="9" fillId="2" borderId="0" xfId="0" applyFont="true" applyBorder="false" applyAlignment="false" applyProtection="false">
      <alignment horizontal="general" vertical="bottom" textRotation="0" wrapText="false" indent="0" shrinkToFit="false"/>
      <protection locked="true" hidden="false"/>
    </xf>
    <xf numFmtId="164" fontId="10" fillId="3" borderId="1" xfId="0" applyFont="true" applyBorder="true" applyAlignment="true" applyProtection="false">
      <alignment horizontal="center" vertical="center" textRotation="0" wrapText="tru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4" fontId="12" fillId="0" borderId="1" xfId="0" applyFont="true" applyBorder="true" applyAlignment="true" applyProtection="false">
      <alignment horizontal="general" vertical="center" textRotation="0" wrapText="true" indent="0" shrinkToFit="false"/>
      <protection locked="true" hidden="false"/>
    </xf>
    <xf numFmtId="164" fontId="12" fillId="0" borderId="1" xfId="0" applyFont="true" applyBorder="true" applyAlignment="false" applyProtection="false">
      <alignment horizontal="general" vertical="bottom" textRotation="0" wrapText="false" indent="0" shrinkToFit="false"/>
      <protection locked="true" hidden="false"/>
    </xf>
    <xf numFmtId="166" fontId="13" fillId="2" borderId="1" xfId="0" applyFont="true" applyBorder="true" applyAlignment="false" applyProtection="false">
      <alignment horizontal="general" vertical="bottom" textRotation="0" wrapText="false" indent="0" shrinkToFit="false"/>
      <protection locked="true" hidden="false"/>
    </xf>
    <xf numFmtId="167" fontId="13" fillId="2" borderId="1" xfId="0" applyFont="true" applyBorder="true" applyAlignment="false" applyProtection="false">
      <alignment horizontal="general" vertical="bottom" textRotation="0" wrapText="false" indent="0" shrinkToFit="false"/>
      <protection locked="true" hidden="false"/>
    </xf>
    <xf numFmtId="166" fontId="12" fillId="0" borderId="1" xfId="0" applyFont="true" applyBorder="true" applyAlignment="false" applyProtection="false">
      <alignment horizontal="general" vertical="bottom" textRotation="0" wrapText="false" indent="0" shrinkToFit="false"/>
      <protection locked="true" hidden="false"/>
    </xf>
    <xf numFmtId="168" fontId="12" fillId="0" borderId="1" xfId="0" applyFont="true" applyBorder="true" applyAlignment="false" applyProtection="false">
      <alignment horizontal="general" vertical="bottom" textRotation="0" wrapText="false" indent="0" shrinkToFit="false"/>
      <protection locked="true" hidden="false"/>
    </xf>
    <xf numFmtId="164" fontId="14" fillId="0" borderId="1" xfId="0" applyFont="true" applyBorder="true" applyAlignment="false" applyProtection="false">
      <alignment horizontal="general" vertical="bottom" textRotation="0" wrapText="false" indent="0" shrinkToFit="false"/>
      <protection locked="true" hidden="false"/>
    </xf>
    <xf numFmtId="164" fontId="14" fillId="0" borderId="1" xfId="0" applyFont="true" applyBorder="true" applyAlignment="true" applyProtection="false">
      <alignment horizontal="center" vertical="bottom" textRotation="0" wrapText="false" indent="0" shrinkToFit="false"/>
      <protection locked="true" hidden="false"/>
    </xf>
    <xf numFmtId="164" fontId="15" fillId="0" borderId="1" xfId="0" applyFont="true" applyBorder="true" applyAlignment="true" applyProtection="false">
      <alignment horizontal="general" vertical="center" textRotation="0" wrapText="true" indent="0" shrinkToFit="false"/>
      <protection locked="true" hidden="false"/>
    </xf>
    <xf numFmtId="165" fontId="12" fillId="0" borderId="1" xfId="0" applyFont="true" applyBorder="true" applyAlignment="false" applyProtection="false">
      <alignment horizontal="general" vertical="bottom" textRotation="0" wrapText="false" indent="0" shrinkToFit="false"/>
      <protection locked="true" hidden="false"/>
    </xf>
    <xf numFmtId="164" fontId="10" fillId="4" borderId="1" xfId="0" applyFont="true" applyBorder="true" applyAlignment="false" applyProtection="false">
      <alignment horizontal="general" vertical="bottom" textRotation="0" wrapText="false" indent="0" shrinkToFit="false"/>
      <protection locked="true" hidden="false"/>
    </xf>
    <xf numFmtId="166" fontId="10" fillId="4" borderId="1" xfId="0" applyFont="true" applyBorder="true" applyAlignment="false" applyProtection="false">
      <alignment horizontal="general" vertical="bottom" textRotation="0" wrapText="false" indent="0" shrinkToFit="false"/>
      <protection locked="true" hidden="false"/>
    </xf>
    <xf numFmtId="165" fontId="10" fillId="4" borderId="1" xfId="0" applyFont="true" applyBorder="true" applyAlignment="false" applyProtection="false">
      <alignment horizontal="general" vertical="bottom" textRotation="0" wrapText="false" indent="0" shrinkToFit="false"/>
      <protection locked="true" hidden="false"/>
    </xf>
    <xf numFmtId="164" fontId="16" fillId="5" borderId="1" xfId="0" applyFont="true" applyBorder="true" applyAlignment="false" applyProtection="false">
      <alignment horizontal="general" vertical="bottom" textRotation="0" wrapText="false" indent="0" shrinkToFit="false"/>
      <protection locked="true" hidden="false"/>
    </xf>
    <xf numFmtId="166" fontId="16" fillId="5" borderId="1" xfId="0" applyFont="true" applyBorder="true" applyAlignment="false" applyProtection="false">
      <alignment horizontal="general" vertical="bottom" textRotation="0" wrapText="false" indent="0" shrinkToFit="false"/>
      <protection locked="true" hidden="false"/>
    </xf>
    <xf numFmtId="168" fontId="16" fillId="5" borderId="1" xfId="0" applyFont="true" applyBorder="true" applyAlignment="false" applyProtection="false">
      <alignment horizontal="general" vertical="bottom" textRotation="0" wrapText="false" indent="0" shrinkToFit="false"/>
      <protection locked="true" hidden="false"/>
    </xf>
    <xf numFmtId="165" fontId="16" fillId="5" borderId="1" xfId="0" applyFont="true" applyBorder="tru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9"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11" fillId="0" borderId="0" xfId="0" applyFont="true" applyBorder="true" applyAlignment="true" applyProtection="false">
      <alignment horizontal="general" vertical="bottom" textRotation="0" wrapText="tru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64" fontId="16" fillId="3"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general" vertical="top" textRotation="0" wrapText="true" indent="0" shrinkToFit="false"/>
      <protection locked="true" hidden="false"/>
    </xf>
    <xf numFmtId="164" fontId="12"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4" fontId="12"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E7E6E6"/>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N4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1" ySplit="10" topLeftCell="B11" activePane="bottomRight" state="frozen"/>
      <selection pane="topLeft" activeCell="A1" activeCellId="0" sqref="A1"/>
      <selection pane="topRight" activeCell="B1" activeCellId="0" sqref="B1"/>
      <selection pane="bottomLeft" activeCell="A11" activeCellId="0" sqref="A11"/>
      <selection pane="bottomRigh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5"/>
    <col collapsed="false" customWidth="true" hidden="false" outlineLevel="0" max="3" min="3" style="0" width="40"/>
    <col collapsed="false" customWidth="true" hidden="false" outlineLevel="0" max="4" min="4" style="0" width="15"/>
    <col collapsed="false" customWidth="true" hidden="false" outlineLevel="0" max="5" min="5" style="0" width="11"/>
    <col collapsed="false" customWidth="true" hidden="false" outlineLevel="0" max="7" min="6" style="0" width="9"/>
    <col collapsed="false" customWidth="true" hidden="false" outlineLevel="0" max="8" min="8" style="0" width="10"/>
    <col collapsed="false" customWidth="true" hidden="false" outlineLevel="0" max="9" min="9" style="0" width="8"/>
    <col collapsed="false" customWidth="true" hidden="false" outlineLevel="0" max="10" min="10" style="0" width="16"/>
    <col collapsed="false" customWidth="true" hidden="false" outlineLevel="0" max="11" min="11" style="0" width="13"/>
    <col collapsed="false" customWidth="true" hidden="false" outlineLevel="0" max="12" min="12" style="0" width="22"/>
    <col collapsed="false" customWidth="true" hidden="false" outlineLevel="0" max="13" min="13" style="0" width="10"/>
    <col collapsed="false" customWidth="true" hidden="false" outlineLevel="0" max="14" min="14" style="0" width="36"/>
  </cols>
  <sheetData>
    <row r="1" customFormat="false" ht="19.7" hidden="false" customHeight="false" outlineLevel="0" collapsed="false">
      <c r="B1" s="1" t="s">
        <v>0</v>
      </c>
      <c r="C1" s="1"/>
      <c r="D1" s="1"/>
      <c r="E1" s="1"/>
      <c r="F1" s="1"/>
      <c r="G1" s="1"/>
      <c r="H1" s="1"/>
      <c r="I1" s="1"/>
      <c r="J1" s="1"/>
      <c r="K1" s="1"/>
      <c r="L1" s="1"/>
      <c r="M1" s="1"/>
      <c r="N1" s="1"/>
    </row>
    <row r="3" customFormat="false" ht="15" hidden="false" customHeight="false" outlineLevel="0" collapsed="false">
      <c r="B3" s="2" t="s">
        <v>1</v>
      </c>
      <c r="C3" s="3" t="s">
        <v>2</v>
      </c>
    </row>
    <row r="5" customFormat="false" ht="15" hidden="false" customHeight="false" outlineLevel="0" collapsed="false">
      <c r="B5" s="4" t="s">
        <v>3</v>
      </c>
    </row>
    <row r="6" customFormat="false" ht="15" hidden="false" customHeight="false" outlineLevel="0" collapsed="false">
      <c r="B6" s="5" t="s">
        <v>4</v>
      </c>
      <c r="C6" s="6" t="n">
        <v>50</v>
      </c>
    </row>
    <row r="7" customFormat="false" ht="15" hidden="false" customHeight="false" outlineLevel="0" collapsed="false">
      <c r="B7" s="5" t="s">
        <v>5</v>
      </c>
      <c r="C7" s="7" t="n">
        <v>14</v>
      </c>
    </row>
    <row r="8" customFormat="false" ht="15" hidden="false" customHeight="false" outlineLevel="0" collapsed="false">
      <c r="B8" s="5" t="s">
        <v>6</v>
      </c>
      <c r="C8" s="7" t="n">
        <v>4</v>
      </c>
    </row>
    <row r="10" customFormat="false" ht="31.5" hidden="false" customHeight="true" outlineLevel="0" collapsed="false">
      <c r="B10" s="8" t="s">
        <v>7</v>
      </c>
      <c r="C10" s="8" t="s">
        <v>8</v>
      </c>
      <c r="D10" s="8" t="s">
        <v>9</v>
      </c>
      <c r="E10" s="8" t="s">
        <v>10</v>
      </c>
      <c r="F10" s="8" t="s">
        <v>11</v>
      </c>
      <c r="G10" s="8" t="s">
        <v>12</v>
      </c>
      <c r="H10" s="8" t="s">
        <v>13</v>
      </c>
      <c r="I10" s="8" t="s">
        <v>14</v>
      </c>
      <c r="J10" s="8" t="s">
        <v>15</v>
      </c>
      <c r="K10" s="8" t="s">
        <v>16</v>
      </c>
      <c r="L10" s="8" t="s">
        <v>17</v>
      </c>
      <c r="M10" s="8" t="s">
        <v>18</v>
      </c>
      <c r="N10" s="8" t="s">
        <v>19</v>
      </c>
    </row>
    <row r="11" customFormat="false" ht="22.35" hidden="false" customHeight="false" outlineLevel="0" collapsed="false">
      <c r="B11" s="9" t="s">
        <v>20</v>
      </c>
      <c r="C11" s="10" t="s">
        <v>21</v>
      </c>
      <c r="D11" s="11" t="s">
        <v>22</v>
      </c>
      <c r="E11" s="11" t="s">
        <v>23</v>
      </c>
      <c r="F11" s="12" t="n">
        <v>0.1</v>
      </c>
      <c r="G11" s="13" t="n">
        <v>1</v>
      </c>
      <c r="H11" s="14" t="n">
        <f aca="false">F11*G11</f>
        <v>0.1</v>
      </c>
      <c r="I11" s="15" t="n">
        <f aca="false">H11/$H$40</f>
        <v>0.000956022944550669</v>
      </c>
      <c r="J11" s="16" t="s">
        <v>24</v>
      </c>
      <c r="K11" s="17" t="s">
        <v>25</v>
      </c>
      <c r="L11" s="18" t="s">
        <v>26</v>
      </c>
      <c r="M11" s="19" t="n">
        <f aca="false">H11*$C$6</f>
        <v>5</v>
      </c>
      <c r="N11" s="18"/>
    </row>
    <row r="12" customFormat="false" ht="15" hidden="false" customHeight="false" outlineLevel="0" collapsed="false">
      <c r="B12" s="9" t="s">
        <v>20</v>
      </c>
      <c r="C12" s="10" t="s">
        <v>27</v>
      </c>
      <c r="D12" s="11" t="s">
        <v>28</v>
      </c>
      <c r="E12" s="11" t="s">
        <v>23</v>
      </c>
      <c r="F12" s="12" t="n">
        <v>1.5</v>
      </c>
      <c r="G12" s="13" t="n">
        <v>1</v>
      </c>
      <c r="H12" s="14" t="n">
        <f aca="false">F12*G12</f>
        <v>1.5</v>
      </c>
      <c r="I12" s="15" t="n">
        <f aca="false">H12/$H$40</f>
        <v>0.01434034416826</v>
      </c>
      <c r="J12" s="16" t="s">
        <v>29</v>
      </c>
      <c r="K12" s="17" t="s">
        <v>30</v>
      </c>
      <c r="L12" s="18" t="s">
        <v>31</v>
      </c>
      <c r="M12" s="19" t="n">
        <f aca="false">H12*$C$6</f>
        <v>75</v>
      </c>
      <c r="N12" s="18" t="s">
        <v>32</v>
      </c>
    </row>
    <row r="13" customFormat="false" ht="15" hidden="false" customHeight="false" outlineLevel="0" collapsed="false">
      <c r="B13" s="20" t="s">
        <v>20</v>
      </c>
      <c r="C13" s="20" t="s">
        <v>33</v>
      </c>
      <c r="D13" s="20"/>
      <c r="E13" s="20"/>
      <c r="F13" s="20"/>
      <c r="G13" s="20"/>
      <c r="H13" s="21" t="n">
        <f aca="false">SUM(H11:H12)</f>
        <v>1.6</v>
      </c>
      <c r="I13" s="20"/>
      <c r="J13" s="20"/>
      <c r="K13" s="20"/>
      <c r="L13" s="20"/>
      <c r="M13" s="22" t="n">
        <f aca="false">SUM(M11:M12)</f>
        <v>80</v>
      </c>
      <c r="N13" s="20"/>
    </row>
    <row r="14" customFormat="false" ht="22.35" hidden="false" customHeight="false" outlineLevel="0" collapsed="false">
      <c r="B14" s="9" t="s">
        <v>34</v>
      </c>
      <c r="C14" s="10" t="s">
        <v>35</v>
      </c>
      <c r="D14" s="11" t="s">
        <v>28</v>
      </c>
      <c r="E14" s="11" t="s">
        <v>23</v>
      </c>
      <c r="F14" s="12" t="n">
        <v>4</v>
      </c>
      <c r="G14" s="13" t="n">
        <v>1</v>
      </c>
      <c r="H14" s="14" t="n">
        <f aca="false">F14*G14</f>
        <v>4</v>
      </c>
      <c r="I14" s="15" t="n">
        <f aca="false">H14/$H$40</f>
        <v>0.0382409177820268</v>
      </c>
      <c r="J14" s="16" t="s">
        <v>36</v>
      </c>
      <c r="K14" s="17" t="s">
        <v>37</v>
      </c>
      <c r="L14" s="18" t="s">
        <v>38</v>
      </c>
      <c r="M14" s="19" t="n">
        <f aca="false">H14*$C$6</f>
        <v>200</v>
      </c>
      <c r="N14" s="18" t="s">
        <v>39</v>
      </c>
    </row>
    <row r="15" customFormat="false" ht="15" hidden="false" customHeight="false" outlineLevel="0" collapsed="false">
      <c r="B15" s="9" t="s">
        <v>34</v>
      </c>
      <c r="C15" s="10" t="s">
        <v>40</v>
      </c>
      <c r="D15" s="11" t="s">
        <v>28</v>
      </c>
      <c r="E15" s="11" t="s">
        <v>23</v>
      </c>
      <c r="F15" s="12" t="n">
        <v>0.5</v>
      </c>
      <c r="G15" s="13" t="n">
        <v>1</v>
      </c>
      <c r="H15" s="14" t="n">
        <f aca="false">F15*G15</f>
        <v>0.5</v>
      </c>
      <c r="I15" s="15" t="n">
        <f aca="false">H15/$H$40</f>
        <v>0.00478011472275335</v>
      </c>
      <c r="J15" s="16" t="s">
        <v>41</v>
      </c>
      <c r="K15" s="17" t="s">
        <v>25</v>
      </c>
      <c r="L15" s="18" t="s">
        <v>42</v>
      </c>
      <c r="M15" s="19" t="n">
        <f aca="false">H15*$C$6</f>
        <v>25</v>
      </c>
      <c r="N15" s="18"/>
    </row>
    <row r="16" customFormat="false" ht="15" hidden="false" customHeight="false" outlineLevel="0" collapsed="false">
      <c r="B16" s="9" t="s">
        <v>34</v>
      </c>
      <c r="C16" s="10" t="s">
        <v>43</v>
      </c>
      <c r="D16" s="11" t="s">
        <v>28</v>
      </c>
      <c r="E16" s="11" t="s">
        <v>23</v>
      </c>
      <c r="F16" s="12" t="n">
        <v>2</v>
      </c>
      <c r="G16" s="13" t="n">
        <v>1</v>
      </c>
      <c r="H16" s="14" t="n">
        <f aca="false">F16*G16</f>
        <v>2</v>
      </c>
      <c r="I16" s="15" t="n">
        <f aca="false">H16/$H$40</f>
        <v>0.0191204588910134</v>
      </c>
      <c r="J16" s="16" t="s">
        <v>44</v>
      </c>
      <c r="K16" s="17" t="s">
        <v>30</v>
      </c>
      <c r="L16" s="18" t="s">
        <v>45</v>
      </c>
      <c r="M16" s="19" t="n">
        <f aca="false">H16*$C$6</f>
        <v>100</v>
      </c>
      <c r="N16" s="18"/>
    </row>
    <row r="17" customFormat="false" ht="15" hidden="false" customHeight="false" outlineLevel="0" collapsed="false">
      <c r="B17" s="9" t="s">
        <v>34</v>
      </c>
      <c r="C17" s="10" t="s">
        <v>46</v>
      </c>
      <c r="D17" s="11" t="s">
        <v>28</v>
      </c>
      <c r="E17" s="11" t="s">
        <v>23</v>
      </c>
      <c r="F17" s="12" t="n">
        <v>1</v>
      </c>
      <c r="G17" s="13" t="n">
        <v>1</v>
      </c>
      <c r="H17" s="14" t="n">
        <f aca="false">F17*G17</f>
        <v>1</v>
      </c>
      <c r="I17" s="15" t="n">
        <f aca="false">H17/$H$40</f>
        <v>0.00956022944550669</v>
      </c>
      <c r="J17" s="16" t="s">
        <v>47</v>
      </c>
      <c r="K17" s="17" t="s">
        <v>37</v>
      </c>
      <c r="L17" s="18" t="s">
        <v>48</v>
      </c>
      <c r="M17" s="19" t="n">
        <f aca="false">H17*$C$6</f>
        <v>50</v>
      </c>
      <c r="N17" s="18"/>
    </row>
    <row r="18" customFormat="false" ht="15" hidden="false" customHeight="false" outlineLevel="0" collapsed="false">
      <c r="B18" s="20" t="s">
        <v>34</v>
      </c>
      <c r="C18" s="20" t="s">
        <v>33</v>
      </c>
      <c r="D18" s="20"/>
      <c r="E18" s="20"/>
      <c r="F18" s="20"/>
      <c r="G18" s="20"/>
      <c r="H18" s="21" t="n">
        <f aca="false">SUM(H14:H17)</f>
        <v>7.5</v>
      </c>
      <c r="I18" s="20"/>
      <c r="J18" s="20"/>
      <c r="K18" s="20"/>
      <c r="L18" s="20"/>
      <c r="M18" s="22" t="n">
        <f aca="false">SUM(M14:M17)</f>
        <v>375</v>
      </c>
      <c r="N18" s="20"/>
    </row>
    <row r="19" customFormat="false" ht="22.35" hidden="false" customHeight="false" outlineLevel="0" collapsed="false">
      <c r="B19" s="9" t="s">
        <v>49</v>
      </c>
      <c r="C19" s="10" t="s">
        <v>50</v>
      </c>
      <c r="D19" s="11" t="s">
        <v>28</v>
      </c>
      <c r="E19" s="11" t="s">
        <v>51</v>
      </c>
      <c r="F19" s="12" t="n">
        <v>1</v>
      </c>
      <c r="G19" s="13" t="n">
        <f aca="false">$C$7</f>
        <v>14</v>
      </c>
      <c r="H19" s="14" t="n">
        <f aca="false">F19*G19</f>
        <v>14</v>
      </c>
      <c r="I19" s="15" t="n">
        <f aca="false">H19/$H$40</f>
        <v>0.133843212237094</v>
      </c>
      <c r="J19" s="16" t="s">
        <v>29</v>
      </c>
      <c r="K19" s="17" t="s">
        <v>30</v>
      </c>
      <c r="L19" s="18" t="s">
        <v>52</v>
      </c>
      <c r="M19" s="19" t="n">
        <f aca="false">H19*$C$6</f>
        <v>700</v>
      </c>
      <c r="N19" s="18" t="s">
        <v>53</v>
      </c>
    </row>
    <row r="20" customFormat="false" ht="15" hidden="false" customHeight="false" outlineLevel="0" collapsed="false">
      <c r="B20" s="9" t="s">
        <v>49</v>
      </c>
      <c r="C20" s="10" t="s">
        <v>54</v>
      </c>
      <c r="D20" s="11" t="s">
        <v>28</v>
      </c>
      <c r="E20" s="11" t="s">
        <v>51</v>
      </c>
      <c r="F20" s="12" t="n">
        <v>1</v>
      </c>
      <c r="G20" s="13" t="n">
        <v>10</v>
      </c>
      <c r="H20" s="14" t="n">
        <f aca="false">F20*G20</f>
        <v>10</v>
      </c>
      <c r="I20" s="15" t="n">
        <f aca="false">H20/$H$40</f>
        <v>0.0956022944550669</v>
      </c>
      <c r="J20" s="16" t="s">
        <v>55</v>
      </c>
      <c r="K20" s="17" t="s">
        <v>37</v>
      </c>
      <c r="L20" s="18" t="s">
        <v>52</v>
      </c>
      <c r="M20" s="19" t="n">
        <f aca="false">H20*$C$6</f>
        <v>500</v>
      </c>
      <c r="N20" s="18" t="s">
        <v>56</v>
      </c>
    </row>
    <row r="21" customFormat="false" ht="15" hidden="false" customHeight="false" outlineLevel="0" collapsed="false">
      <c r="B21" s="9" t="s">
        <v>49</v>
      </c>
      <c r="C21" s="10" t="s">
        <v>57</v>
      </c>
      <c r="D21" s="11" t="s">
        <v>58</v>
      </c>
      <c r="E21" s="11" t="s">
        <v>23</v>
      </c>
      <c r="F21" s="12" t="n">
        <v>12</v>
      </c>
      <c r="G21" s="13" t="n">
        <v>1</v>
      </c>
      <c r="H21" s="14" t="n">
        <f aca="false">F21*G21</f>
        <v>12</v>
      </c>
      <c r="I21" s="15" t="n">
        <f aca="false">H21/$H$40</f>
        <v>0.11472275334608</v>
      </c>
      <c r="J21" s="16" t="s">
        <v>59</v>
      </c>
      <c r="K21" s="17" t="s">
        <v>30</v>
      </c>
      <c r="L21" s="18" t="s">
        <v>60</v>
      </c>
      <c r="M21" s="19" t="n">
        <f aca="false">H21*$C$6</f>
        <v>600</v>
      </c>
      <c r="N21" s="18"/>
    </row>
    <row r="22" customFormat="false" ht="15" hidden="false" customHeight="false" outlineLevel="0" collapsed="false">
      <c r="B22" s="9" t="s">
        <v>49</v>
      </c>
      <c r="C22" s="10" t="s">
        <v>61</v>
      </c>
      <c r="D22" s="11" t="s">
        <v>58</v>
      </c>
      <c r="E22" s="11" t="s">
        <v>23</v>
      </c>
      <c r="F22" s="12" t="n">
        <v>5</v>
      </c>
      <c r="G22" s="13" t="n">
        <v>1</v>
      </c>
      <c r="H22" s="14" t="n">
        <f aca="false">F22*G22</f>
        <v>5</v>
      </c>
      <c r="I22" s="15" t="n">
        <f aca="false">H22/$H$40</f>
        <v>0.0478011472275335</v>
      </c>
      <c r="J22" s="16" t="s">
        <v>62</v>
      </c>
      <c r="K22" s="17" t="s">
        <v>37</v>
      </c>
      <c r="L22" s="18" t="s">
        <v>63</v>
      </c>
      <c r="M22" s="19" t="n">
        <f aca="false">H22*$C$6</f>
        <v>250</v>
      </c>
      <c r="N22" s="18"/>
    </row>
    <row r="23" customFormat="false" ht="15" hidden="false" customHeight="false" outlineLevel="0" collapsed="false">
      <c r="B23" s="9" t="s">
        <v>49</v>
      </c>
      <c r="C23" s="10" t="s">
        <v>64</v>
      </c>
      <c r="D23" s="11" t="s">
        <v>28</v>
      </c>
      <c r="E23" s="11" t="s">
        <v>23</v>
      </c>
      <c r="F23" s="12" t="n">
        <v>3</v>
      </c>
      <c r="G23" s="13" t="n">
        <v>1</v>
      </c>
      <c r="H23" s="14" t="n">
        <f aca="false">F23*G23</f>
        <v>3</v>
      </c>
      <c r="I23" s="15" t="n">
        <f aca="false">H23/$H$40</f>
        <v>0.0286806883365201</v>
      </c>
      <c r="J23" s="16" t="s">
        <v>44</v>
      </c>
      <c r="K23" s="17" t="s">
        <v>30</v>
      </c>
      <c r="L23" s="18" t="s">
        <v>65</v>
      </c>
      <c r="M23" s="19" t="n">
        <f aca="false">H23*$C$6</f>
        <v>150</v>
      </c>
      <c r="N23" s="18"/>
    </row>
    <row r="24" customFormat="false" ht="15" hidden="false" customHeight="false" outlineLevel="0" collapsed="false">
      <c r="B24" s="9" t="s">
        <v>49</v>
      </c>
      <c r="C24" s="10" t="s">
        <v>66</v>
      </c>
      <c r="D24" s="11" t="s">
        <v>58</v>
      </c>
      <c r="E24" s="11" t="s">
        <v>23</v>
      </c>
      <c r="F24" s="12" t="n">
        <v>4</v>
      </c>
      <c r="G24" s="13" t="n">
        <v>1</v>
      </c>
      <c r="H24" s="14" t="n">
        <f aca="false">F24*G24</f>
        <v>4</v>
      </c>
      <c r="I24" s="15" t="n">
        <f aca="false">H24/$H$40</f>
        <v>0.0382409177820268</v>
      </c>
      <c r="J24" s="16" t="s">
        <v>67</v>
      </c>
      <c r="K24" s="17" t="s">
        <v>25</v>
      </c>
      <c r="L24" s="18" t="s">
        <v>68</v>
      </c>
      <c r="M24" s="19" t="n">
        <f aca="false">H24*$C$6</f>
        <v>200</v>
      </c>
      <c r="N24" s="18"/>
    </row>
    <row r="25" customFormat="false" ht="20.85" hidden="false" customHeight="false" outlineLevel="0" collapsed="false">
      <c r="B25" s="9" t="s">
        <v>49</v>
      </c>
      <c r="C25" s="10" t="s">
        <v>69</v>
      </c>
      <c r="D25" s="11" t="s">
        <v>58</v>
      </c>
      <c r="E25" s="11" t="s">
        <v>23</v>
      </c>
      <c r="F25" s="12" t="n">
        <v>1.5</v>
      </c>
      <c r="G25" s="13" t="n">
        <v>1</v>
      </c>
      <c r="H25" s="14" t="n">
        <f aca="false">F25*G25</f>
        <v>1.5</v>
      </c>
      <c r="I25" s="15" t="n">
        <f aca="false">H25/$H$40</f>
        <v>0.01434034416826</v>
      </c>
      <c r="J25" s="16" t="s">
        <v>70</v>
      </c>
      <c r="K25" s="17" t="s">
        <v>37</v>
      </c>
      <c r="L25" s="18" t="s">
        <v>71</v>
      </c>
      <c r="M25" s="19" t="n">
        <f aca="false">H25*$C$6</f>
        <v>75</v>
      </c>
      <c r="N25" s="18"/>
    </row>
    <row r="26" customFormat="false" ht="15" hidden="false" customHeight="false" outlineLevel="0" collapsed="false">
      <c r="B26" s="20" t="s">
        <v>49</v>
      </c>
      <c r="C26" s="20" t="s">
        <v>33</v>
      </c>
      <c r="D26" s="20"/>
      <c r="E26" s="20"/>
      <c r="F26" s="20"/>
      <c r="G26" s="20"/>
      <c r="H26" s="21" t="n">
        <f aca="false">SUM(H19:H25)</f>
        <v>49.5</v>
      </c>
      <c r="I26" s="20"/>
      <c r="J26" s="20"/>
      <c r="K26" s="20"/>
      <c r="L26" s="20"/>
      <c r="M26" s="22" t="n">
        <f aca="false">SUM(M19:M25)</f>
        <v>2475</v>
      </c>
      <c r="N26" s="20"/>
    </row>
    <row r="27" customFormat="false" ht="15" hidden="false" customHeight="false" outlineLevel="0" collapsed="false">
      <c r="B27" s="9" t="s">
        <v>72</v>
      </c>
      <c r="C27" s="10" t="s">
        <v>73</v>
      </c>
      <c r="D27" s="11" t="s">
        <v>28</v>
      </c>
      <c r="E27" s="11" t="s">
        <v>23</v>
      </c>
      <c r="F27" s="12" t="n">
        <v>5</v>
      </c>
      <c r="G27" s="13" t="n">
        <v>1</v>
      </c>
      <c r="H27" s="14" t="n">
        <f aca="false">F27*G27</f>
        <v>5</v>
      </c>
      <c r="I27" s="15" t="n">
        <f aca="false">H27/$H$40</f>
        <v>0.0478011472275335</v>
      </c>
      <c r="J27" s="16" t="s">
        <v>74</v>
      </c>
      <c r="K27" s="17" t="s">
        <v>30</v>
      </c>
      <c r="L27" s="18" t="s">
        <v>75</v>
      </c>
      <c r="M27" s="19" t="n">
        <f aca="false">H27*$C$6</f>
        <v>250</v>
      </c>
      <c r="N27" s="18"/>
    </row>
    <row r="28" customFormat="false" ht="15" hidden="false" customHeight="false" outlineLevel="0" collapsed="false">
      <c r="B28" s="9" t="s">
        <v>72</v>
      </c>
      <c r="C28" s="10" t="s">
        <v>76</v>
      </c>
      <c r="D28" s="11" t="s">
        <v>58</v>
      </c>
      <c r="E28" s="11" t="s">
        <v>23</v>
      </c>
      <c r="F28" s="12" t="n">
        <v>10</v>
      </c>
      <c r="G28" s="13" t="n">
        <v>1</v>
      </c>
      <c r="H28" s="14" t="n">
        <f aca="false">F28*G28</f>
        <v>10</v>
      </c>
      <c r="I28" s="15" t="n">
        <f aca="false">H28/$H$40</f>
        <v>0.0956022944550669</v>
      </c>
      <c r="J28" s="16" t="s">
        <v>77</v>
      </c>
      <c r="K28" s="17" t="s">
        <v>37</v>
      </c>
      <c r="L28" s="18" t="s">
        <v>78</v>
      </c>
      <c r="M28" s="19" t="n">
        <f aca="false">H28*$C$6</f>
        <v>500</v>
      </c>
      <c r="N28" s="18"/>
    </row>
    <row r="29" customFormat="false" ht="15" hidden="false" customHeight="false" outlineLevel="0" collapsed="false">
      <c r="B29" s="9" t="s">
        <v>72</v>
      </c>
      <c r="C29" s="10" t="s">
        <v>79</v>
      </c>
      <c r="D29" s="11" t="s">
        <v>28</v>
      </c>
      <c r="E29" s="11" t="s">
        <v>23</v>
      </c>
      <c r="F29" s="12" t="n">
        <v>3</v>
      </c>
      <c r="G29" s="13" t="n">
        <v>1</v>
      </c>
      <c r="H29" s="14" t="n">
        <f aca="false">F29*G29</f>
        <v>3</v>
      </c>
      <c r="I29" s="15" t="n">
        <f aca="false">H29/$H$40</f>
        <v>0.0286806883365201</v>
      </c>
      <c r="J29" s="16" t="s">
        <v>80</v>
      </c>
      <c r="K29" s="17" t="s">
        <v>30</v>
      </c>
      <c r="L29" s="18" t="s">
        <v>81</v>
      </c>
      <c r="M29" s="19" t="n">
        <f aca="false">H29*$C$6</f>
        <v>150</v>
      </c>
      <c r="N29" s="18"/>
    </row>
    <row r="30" customFormat="false" ht="15" hidden="false" customHeight="false" outlineLevel="0" collapsed="false">
      <c r="B30" s="9" t="s">
        <v>72</v>
      </c>
      <c r="C30" s="10" t="s">
        <v>82</v>
      </c>
      <c r="D30" s="11" t="s">
        <v>58</v>
      </c>
      <c r="E30" s="11" t="s">
        <v>23</v>
      </c>
      <c r="F30" s="12" t="n">
        <v>5</v>
      </c>
      <c r="G30" s="13" t="n">
        <v>1</v>
      </c>
      <c r="H30" s="14" t="n">
        <f aca="false">F30*G30</f>
        <v>5</v>
      </c>
      <c r="I30" s="15" t="n">
        <f aca="false">H30/$H$40</f>
        <v>0.0478011472275335</v>
      </c>
      <c r="J30" s="16" t="s">
        <v>83</v>
      </c>
      <c r="K30" s="17" t="s">
        <v>37</v>
      </c>
      <c r="L30" s="18" t="s">
        <v>84</v>
      </c>
      <c r="M30" s="19" t="n">
        <f aca="false">H30*$C$6</f>
        <v>250</v>
      </c>
      <c r="N30" s="18"/>
    </row>
    <row r="31" customFormat="false" ht="15" hidden="false" customHeight="false" outlineLevel="0" collapsed="false">
      <c r="B31" s="20" t="s">
        <v>72</v>
      </c>
      <c r="C31" s="20" t="s">
        <v>33</v>
      </c>
      <c r="D31" s="20"/>
      <c r="E31" s="20"/>
      <c r="F31" s="20"/>
      <c r="G31" s="20"/>
      <c r="H31" s="21" t="n">
        <f aca="false">SUM(H27:H30)</f>
        <v>23</v>
      </c>
      <c r="I31" s="20"/>
      <c r="J31" s="20"/>
      <c r="K31" s="20"/>
      <c r="L31" s="20"/>
      <c r="M31" s="22" t="n">
        <f aca="false">SUM(M27:M30)</f>
        <v>1150</v>
      </c>
      <c r="N31" s="20"/>
    </row>
    <row r="32" customFormat="false" ht="15" hidden="false" customHeight="false" outlineLevel="0" collapsed="false">
      <c r="B32" s="9" t="s">
        <v>85</v>
      </c>
      <c r="C32" s="10" t="s">
        <v>86</v>
      </c>
      <c r="D32" s="11" t="s">
        <v>87</v>
      </c>
      <c r="E32" s="11" t="s">
        <v>23</v>
      </c>
      <c r="F32" s="12" t="n">
        <v>1</v>
      </c>
      <c r="G32" s="13" t="n">
        <v>1</v>
      </c>
      <c r="H32" s="14" t="n">
        <f aca="false">F32*G32</f>
        <v>1</v>
      </c>
      <c r="I32" s="15" t="n">
        <f aca="false">H32/$H$40</f>
        <v>0.00956022944550669</v>
      </c>
      <c r="J32" s="16" t="s">
        <v>67</v>
      </c>
      <c r="K32" s="17" t="s">
        <v>30</v>
      </c>
      <c r="L32" s="18" t="s">
        <v>88</v>
      </c>
      <c r="M32" s="19" t="n">
        <f aca="false">H32*$C$6</f>
        <v>50</v>
      </c>
      <c r="N32" s="18"/>
    </row>
    <row r="33" customFormat="false" ht="15" hidden="false" customHeight="false" outlineLevel="0" collapsed="false">
      <c r="B33" s="9" t="s">
        <v>85</v>
      </c>
      <c r="C33" s="10" t="s">
        <v>89</v>
      </c>
      <c r="D33" s="11" t="s">
        <v>28</v>
      </c>
      <c r="E33" s="11" t="s">
        <v>23</v>
      </c>
      <c r="F33" s="12" t="n">
        <v>4</v>
      </c>
      <c r="G33" s="13" t="n">
        <v>1</v>
      </c>
      <c r="H33" s="14" t="n">
        <f aca="false">F33*G33</f>
        <v>4</v>
      </c>
      <c r="I33" s="15" t="n">
        <f aca="false">H33/$H$40</f>
        <v>0.0382409177820268</v>
      </c>
      <c r="J33" s="16" t="s">
        <v>90</v>
      </c>
      <c r="K33" s="17" t="s">
        <v>37</v>
      </c>
      <c r="L33" s="18" t="s">
        <v>91</v>
      </c>
      <c r="M33" s="19" t="n">
        <f aca="false">H33*$C$6</f>
        <v>200</v>
      </c>
      <c r="N33" s="18"/>
    </row>
    <row r="34" customFormat="false" ht="15" hidden="false" customHeight="false" outlineLevel="0" collapsed="false">
      <c r="B34" s="20" t="s">
        <v>85</v>
      </c>
      <c r="C34" s="20" t="s">
        <v>33</v>
      </c>
      <c r="D34" s="20"/>
      <c r="E34" s="20"/>
      <c r="F34" s="20"/>
      <c r="G34" s="20"/>
      <c r="H34" s="21" t="n">
        <f aca="false">SUM(H32:H33)</f>
        <v>5</v>
      </c>
      <c r="I34" s="20"/>
      <c r="J34" s="20"/>
      <c r="K34" s="20"/>
      <c r="L34" s="20"/>
      <c r="M34" s="22" t="n">
        <f aca="false">SUM(M32:M33)</f>
        <v>250</v>
      </c>
      <c r="N34" s="20"/>
    </row>
    <row r="35" customFormat="false" ht="15" hidden="false" customHeight="false" outlineLevel="0" collapsed="false">
      <c r="B35" s="9" t="s">
        <v>92</v>
      </c>
      <c r="C35" s="10" t="s">
        <v>93</v>
      </c>
      <c r="D35" s="11" t="s">
        <v>28</v>
      </c>
      <c r="E35" s="11" t="s">
        <v>23</v>
      </c>
      <c r="F35" s="12" t="n">
        <v>3</v>
      </c>
      <c r="G35" s="13" t="n">
        <v>1</v>
      </c>
      <c r="H35" s="14" t="n">
        <f aca="false">F35*G35</f>
        <v>3</v>
      </c>
      <c r="I35" s="15" t="n">
        <f aca="false">H35/$H$40</f>
        <v>0.0286806883365201</v>
      </c>
      <c r="J35" s="16" t="s">
        <v>94</v>
      </c>
      <c r="K35" s="17" t="s">
        <v>37</v>
      </c>
      <c r="L35" s="18" t="s">
        <v>95</v>
      </c>
      <c r="M35" s="19" t="n">
        <f aca="false">H35*$C$6</f>
        <v>150</v>
      </c>
      <c r="N35" s="18"/>
    </row>
    <row r="36" customFormat="false" ht="15" hidden="false" customHeight="false" outlineLevel="0" collapsed="false">
      <c r="B36" s="20" t="s">
        <v>92</v>
      </c>
      <c r="C36" s="20" t="s">
        <v>33</v>
      </c>
      <c r="D36" s="20"/>
      <c r="E36" s="20"/>
      <c r="F36" s="20"/>
      <c r="G36" s="20"/>
      <c r="H36" s="21" t="n">
        <f aca="false">SUM(H35:H35)</f>
        <v>3</v>
      </c>
      <c r="I36" s="20"/>
      <c r="J36" s="20"/>
      <c r="K36" s="20"/>
      <c r="L36" s="20"/>
      <c r="M36" s="22" t="n">
        <f aca="false">SUM(M35:M35)</f>
        <v>150</v>
      </c>
      <c r="N36" s="20"/>
    </row>
    <row r="37" customFormat="false" ht="22.35" hidden="false" customHeight="false" outlineLevel="0" collapsed="false">
      <c r="B37" s="9" t="s">
        <v>96</v>
      </c>
      <c r="C37" s="10" t="s">
        <v>97</v>
      </c>
      <c r="D37" s="11" t="s">
        <v>22</v>
      </c>
      <c r="E37" s="11" t="s">
        <v>98</v>
      </c>
      <c r="F37" s="12" t="n">
        <v>10</v>
      </c>
      <c r="G37" s="13" t="n">
        <v>1</v>
      </c>
      <c r="H37" s="14" t="n">
        <f aca="false">F37*G37</f>
        <v>10</v>
      </c>
      <c r="I37" s="15" t="n">
        <f aca="false">H37/$H$40</f>
        <v>0.0956022944550669</v>
      </c>
      <c r="J37" s="16" t="s">
        <v>99</v>
      </c>
      <c r="K37" s="17" t="s">
        <v>30</v>
      </c>
      <c r="L37" s="18" t="s">
        <v>100</v>
      </c>
      <c r="M37" s="19" t="n">
        <f aca="false">H37*$C$6</f>
        <v>500</v>
      </c>
      <c r="N37" s="18"/>
    </row>
    <row r="38" customFormat="false" ht="22.35" hidden="false" customHeight="false" outlineLevel="0" collapsed="false">
      <c r="B38" s="9" t="s">
        <v>96</v>
      </c>
      <c r="C38" s="10" t="s">
        <v>101</v>
      </c>
      <c r="D38" s="11" t="s">
        <v>28</v>
      </c>
      <c r="E38" s="11" t="s">
        <v>98</v>
      </c>
      <c r="F38" s="12" t="n">
        <v>5</v>
      </c>
      <c r="G38" s="13" t="n">
        <v>1</v>
      </c>
      <c r="H38" s="14" t="n">
        <f aca="false">F38*G38</f>
        <v>5</v>
      </c>
      <c r="I38" s="15" t="n">
        <f aca="false">H38/$H$40</f>
        <v>0.0478011472275335</v>
      </c>
      <c r="J38" s="16" t="s">
        <v>102</v>
      </c>
      <c r="K38" s="17" t="s">
        <v>30</v>
      </c>
      <c r="L38" s="18" t="s">
        <v>100</v>
      </c>
      <c r="M38" s="19" t="n">
        <f aca="false">H38*$C$6</f>
        <v>250</v>
      </c>
      <c r="N38" s="18"/>
    </row>
    <row r="39" customFormat="false" ht="15" hidden="false" customHeight="false" outlineLevel="0" collapsed="false">
      <c r="B39" s="20" t="s">
        <v>96</v>
      </c>
      <c r="C39" s="20" t="s">
        <v>33</v>
      </c>
      <c r="D39" s="20"/>
      <c r="E39" s="20"/>
      <c r="F39" s="20"/>
      <c r="G39" s="20"/>
      <c r="H39" s="21" t="n">
        <f aca="false">SUM(H37:H38)</f>
        <v>15</v>
      </c>
      <c r="I39" s="20"/>
      <c r="J39" s="20"/>
      <c r="K39" s="20"/>
      <c r="L39" s="20"/>
      <c r="M39" s="22" t="n">
        <f aca="false">SUM(M37:M38)</f>
        <v>750</v>
      </c>
      <c r="N39" s="20"/>
    </row>
    <row r="40" customFormat="false" ht="15" hidden="false" customHeight="false" outlineLevel="0" collapsed="false">
      <c r="B40" s="23" t="s">
        <v>103</v>
      </c>
      <c r="C40" s="23" t="s">
        <v>104</v>
      </c>
      <c r="D40" s="23"/>
      <c r="E40" s="23"/>
      <c r="F40" s="23"/>
      <c r="G40" s="23"/>
      <c r="H40" s="24" t="n">
        <f aca="false">H11+H12+H14+H15+H16+H17+H19+H20+H21+H22+H23+H24+H25+H27+H28+H29+H30+H32+H33+H35+H37+H38</f>
        <v>104.6</v>
      </c>
      <c r="I40" s="25" t="n">
        <f aca="false">I11+I12+I14+I15+I16+I17+I19+I20+I21+I22+I23+I24+I25+I27+I28+I29+I30+I32+I33+I35+I37+I38</f>
        <v>1</v>
      </c>
      <c r="J40" s="23"/>
      <c r="K40" s="23"/>
      <c r="L40" s="23"/>
      <c r="M40" s="26" t="n">
        <f aca="false">M11+M12+M14+M15+M16+M17+M19+M20+M21+M22+M23+M24+M25+M27+M28+M29+M30+M32+M33+M35+M37+M38</f>
        <v>5230</v>
      </c>
      <c r="N40" s="23"/>
    </row>
    <row r="42" customFormat="false" ht="15" hidden="false" customHeight="false" outlineLevel="0" collapsed="false">
      <c r="B42" s="4" t="s">
        <v>105</v>
      </c>
    </row>
    <row r="43" customFormat="false" ht="15" hidden="false" customHeight="false" outlineLevel="0" collapsed="false">
      <c r="B43" s="5" t="s">
        <v>106</v>
      </c>
      <c r="C43" s="27" t="n">
        <f aca="false">H40</f>
        <v>104.6</v>
      </c>
    </row>
    <row r="44" customFormat="false" ht="15" hidden="false" customHeight="false" outlineLevel="0" collapsed="false">
      <c r="B44" s="5" t="s">
        <v>107</v>
      </c>
      <c r="C44" s="27" t="n">
        <f aca="false">$C$43*$C$8</f>
        <v>418.4</v>
      </c>
    </row>
    <row r="45" customFormat="false" ht="15" hidden="false" customHeight="false" outlineLevel="0" collapsed="false">
      <c r="B45" s="5" t="s">
        <v>108</v>
      </c>
      <c r="C45" s="28" t="n">
        <f aca="false">$C$43*$C$8/160</f>
        <v>2.615</v>
      </c>
    </row>
    <row r="46" customFormat="false" ht="15" hidden="false" customHeight="false" outlineLevel="0" collapsed="false">
      <c r="B46" s="5" t="s">
        <v>109</v>
      </c>
      <c r="C46" s="29" t="n">
        <f aca="false">$C$43*$C$8*$C$6</f>
        <v>20920</v>
      </c>
    </row>
    <row r="48" customFormat="false" ht="20.85" hidden="false" customHeight="true" outlineLevel="0" collapsed="false">
      <c r="B48" s="30" t="s">
        <v>110</v>
      </c>
      <c r="C48" s="30"/>
      <c r="D48" s="30"/>
      <c r="E48" s="30"/>
      <c r="F48" s="30"/>
      <c r="G48" s="30"/>
      <c r="H48" s="30"/>
      <c r="I48" s="30"/>
      <c r="J48" s="30"/>
      <c r="K48" s="30"/>
      <c r="L48" s="30"/>
      <c r="M48" s="30"/>
      <c r="N48" s="30"/>
    </row>
  </sheetData>
  <mergeCells count="2">
    <mergeCell ref="B1:N1"/>
    <mergeCell ref="B48:N48"/>
  </mergeCells>
  <conditionalFormatting sqref="I11:I39">
    <cfRule type="colorScale" priority="2">
      <colorScale>
        <cfvo type="min" val="0"/>
        <cfvo type="max" val="0"/>
        <color rgb="FFFFFFFF"/>
        <color rgb="FFF8696B"/>
      </colorScale>
    </cfRule>
  </conditionalFormatting>
  <dataValidations count="2">
    <dataValidation allowBlank="true" errorStyle="stop" operator="between" showDropDown="false" showErrorMessage="false" showInputMessage="false" sqref="E11:E40" type="list">
      <formula1>"One-time,Weekly,Monthly,Per Customer"</formula1>
      <formula2>0</formula2>
    </dataValidation>
    <dataValidation allowBlank="true" errorStyle="stop" operator="between" showDropDown="false" showErrorMessage="false" showInputMessage="false" sqref="K11:K40" type="list">
      <formula1>"Low,Medium,High"</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C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4"/>
    <col collapsed="false" customWidth="true" hidden="false" outlineLevel="0" max="3" min="3" style="0" width="90"/>
  </cols>
  <sheetData>
    <row r="1" customFormat="false" ht="19.7" hidden="false" customHeight="false" outlineLevel="0" collapsed="false">
      <c r="B1" s="1" t="s">
        <v>111</v>
      </c>
      <c r="C1" s="1"/>
    </row>
    <row r="3" customFormat="false" ht="45" hidden="false" customHeight="true" outlineLevel="0" collapsed="false">
      <c r="B3" s="31" t="s">
        <v>112</v>
      </c>
      <c r="C3" s="31"/>
    </row>
    <row r="5" customFormat="false" ht="15" hidden="false" customHeight="false" outlineLevel="0" collapsed="false">
      <c r="B5" s="32" t="s">
        <v>113</v>
      </c>
      <c r="C5" s="32" t="s">
        <v>114</v>
      </c>
    </row>
    <row r="6" customFormat="false" ht="31.5" hidden="false" customHeight="true" outlineLevel="0" collapsed="false">
      <c r="B6" s="33" t="s">
        <v>115</v>
      </c>
      <c r="C6" s="34" t="s">
        <v>116</v>
      </c>
    </row>
    <row r="7" customFormat="false" ht="31.5" hidden="false" customHeight="true" outlineLevel="0" collapsed="false">
      <c r="B7" s="33" t="s">
        <v>117</v>
      </c>
      <c r="C7" s="34" t="s">
        <v>118</v>
      </c>
    </row>
    <row r="8" customFormat="false" ht="31.5" hidden="false" customHeight="true" outlineLevel="0" collapsed="false">
      <c r="B8" s="33" t="s">
        <v>119</v>
      </c>
      <c r="C8" s="34" t="s">
        <v>120</v>
      </c>
    </row>
    <row r="9" customFormat="false" ht="31.5" hidden="false" customHeight="true" outlineLevel="0" collapsed="false">
      <c r="B9" s="33" t="s">
        <v>121</v>
      </c>
      <c r="C9" s="34" t="s">
        <v>122</v>
      </c>
    </row>
    <row r="10" customFormat="false" ht="31.5" hidden="false" customHeight="true" outlineLevel="0" collapsed="false">
      <c r="B10" s="33" t="s">
        <v>123</v>
      </c>
      <c r="C10" s="34" t="s">
        <v>124</v>
      </c>
    </row>
    <row r="11" customFormat="false" ht="31.5" hidden="false" customHeight="true" outlineLevel="0" collapsed="false">
      <c r="B11" s="33" t="s">
        <v>125</v>
      </c>
      <c r="C11" s="34" t="s">
        <v>126</v>
      </c>
    </row>
    <row r="12" customFormat="false" ht="31.5" hidden="false" customHeight="true" outlineLevel="0" collapsed="false">
      <c r="B12" s="33" t="s">
        <v>127</v>
      </c>
      <c r="C12" s="34" t="s">
        <v>128</v>
      </c>
    </row>
    <row r="13" customFormat="false" ht="31.5" hidden="false" customHeight="true" outlineLevel="0" collapsed="false">
      <c r="B13" s="33" t="s">
        <v>129</v>
      </c>
      <c r="C13" s="34" t="s">
        <v>130</v>
      </c>
    </row>
    <row r="15" customFormat="false" ht="15" hidden="false" customHeight="false" outlineLevel="0" collapsed="false">
      <c r="B15" s="35" t="s">
        <v>131</v>
      </c>
      <c r="C15" s="35"/>
    </row>
    <row r="16" customFormat="false" ht="18" hidden="false" customHeight="true" outlineLevel="0" collapsed="false">
      <c r="B16" s="36" t="s">
        <v>132</v>
      </c>
      <c r="C16" s="36"/>
    </row>
    <row r="17" customFormat="false" ht="18" hidden="false" customHeight="true" outlineLevel="0" collapsed="false">
      <c r="B17" s="36" t="s">
        <v>133</v>
      </c>
      <c r="C17" s="36"/>
    </row>
    <row r="18" customFormat="false" ht="18" hidden="false" customHeight="true" outlineLevel="0" collapsed="false">
      <c r="B18" s="36" t="s">
        <v>134</v>
      </c>
      <c r="C18" s="36"/>
    </row>
    <row r="19" customFormat="false" ht="18" hidden="false" customHeight="true" outlineLevel="0" collapsed="false">
      <c r="B19" s="36" t="s">
        <v>135</v>
      </c>
      <c r="C19" s="36"/>
    </row>
    <row r="20" customFormat="false" ht="18" hidden="false" customHeight="true" outlineLevel="0" collapsed="false">
      <c r="B20" s="36" t="s">
        <v>136</v>
      </c>
      <c r="C20" s="36"/>
    </row>
  </sheetData>
  <mergeCells count="8">
    <mergeCell ref="B1:C1"/>
    <mergeCell ref="B3:C3"/>
    <mergeCell ref="B15:C15"/>
    <mergeCell ref="B16:C16"/>
    <mergeCell ref="B17:C17"/>
    <mergeCell ref="B18:C18"/>
    <mergeCell ref="B19:C19"/>
    <mergeCell ref="B20:C2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2026-09-03T17:11:46Z</dcterms:created>
  <dc:creator>openpyxl</dc:creator>
  <dc:description/>
  <dc:language>en-US</dc:language>
  <cp:lastModifiedBy/>
  <dcterms:modified xsi:type="dcterms:W3CDTF">2026-09-03T17:11:46Z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